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tfin-my.sharepoint.com/personal/pauliina_sievanen_kt_fi/Documents/Työpöytä/Avainta/sopimuskirjat A/"/>
    </mc:Choice>
  </mc:AlternateContent>
  <xr:revisionPtr revIDLastSave="0" documentId="8_{B9C0524A-9D31-4994-8821-399DC4C776E6}" xr6:coauthVersionLast="47" xr6:coauthVersionMax="47" xr10:uidLastSave="{00000000-0000-0000-0000-000000000000}"/>
  <bookViews>
    <workbookView xWindow="12" yWindow="1032" windowWidth="23028" windowHeight="11328" xr2:uid="{B464BA77-84A2-4687-9E38-E2CC1BAA2224}"/>
  </bookViews>
  <sheets>
    <sheet name="Henkilöstön edustajat" sheetId="2" r:id="rId1"/>
    <sheet name="Koonti" sheetId="1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1" l="1"/>
  <c r="E6" i="1" s="1"/>
  <c r="R3" i="1" l="1"/>
  <c r="Q3" i="1"/>
  <c r="D7" i="1" s="1"/>
  <c r="E7" i="1" l="1"/>
  <c r="F7" i="1" s="1"/>
  <c r="D18" i="1"/>
  <c r="E18" i="1" s="1"/>
  <c r="F18" i="1" s="1"/>
  <c r="G18" i="1" s="1"/>
  <c r="H18" i="1" s="1"/>
  <c r="D17" i="1"/>
  <c r="E17" i="1" s="1"/>
  <c r="F17" i="1" s="1"/>
  <c r="G17" i="1" s="1"/>
  <c r="H17" i="1" s="1"/>
  <c r="D19" i="1"/>
  <c r="E19" i="1" s="1"/>
  <c r="F19" i="1" s="1"/>
  <c r="G19" i="1" s="1"/>
  <c r="H19" i="1" s="1"/>
  <c r="D16" i="1"/>
  <c r="E16" i="1" s="1"/>
  <c r="F16" i="1" s="1"/>
  <c r="G16" i="1" s="1"/>
  <c r="H16" i="1" s="1"/>
  <c r="D11" i="1"/>
  <c r="E11" i="1" s="1"/>
  <c r="F11" i="1" s="1"/>
  <c r="D9" i="1"/>
  <c r="E9" i="1" s="1"/>
  <c r="F9" i="1" s="1"/>
  <c r="D8" i="1"/>
  <c r="E8" i="1" s="1"/>
  <c r="F8" i="1" s="1"/>
  <c r="F6" i="1"/>
  <c r="D10" i="1"/>
  <c r="E10" i="1" s="1"/>
  <c r="F10" i="1" s="1"/>
  <c r="I8" i="1" l="1"/>
  <c r="G8" i="1"/>
  <c r="G11" i="1"/>
  <c r="I11" i="1"/>
  <c r="I9" i="1"/>
  <c r="G9" i="1"/>
  <c r="I10" i="1"/>
  <c r="G10" i="1"/>
  <c r="I6" i="1"/>
  <c r="G6" i="1"/>
  <c r="G7" i="1"/>
  <c r="I7" i="1"/>
  <c r="J10" i="1" l="1"/>
  <c r="H10" i="1"/>
  <c r="K10" i="1" s="1"/>
  <c r="J9" i="1"/>
  <c r="H9" i="1"/>
  <c r="K9" i="1" s="1"/>
  <c r="H11" i="1"/>
  <c r="K11" i="1" s="1"/>
  <c r="J11" i="1"/>
  <c r="H8" i="1"/>
  <c r="K8" i="1" s="1"/>
  <c r="J8" i="1"/>
  <c r="H7" i="1"/>
  <c r="K7" i="1" s="1"/>
  <c r="J7" i="1"/>
  <c r="H6" i="1"/>
  <c r="K6" i="1" s="1"/>
  <c r="J6" i="1"/>
</calcChain>
</file>

<file path=xl/sharedStrings.xml><?xml version="1.0" encoding="utf-8"?>
<sst xmlns="http://schemas.openxmlformats.org/spreadsheetml/2006/main" count="51" uniqueCount="30">
  <si>
    <t xml:space="preserve">Varsinaiselle työsuojeluvaltuutetulle maksetaan varsinaiseen palkkaan kuuluvaa korvausta hänen edustamiensa työntekijöiden lukumäärän mukaan seuraavasti: </t>
  </si>
  <si>
    <t>80–159</t>
  </si>
  <si>
    <t>160–249</t>
  </si>
  <si>
    <t>250–339</t>
  </si>
  <si>
    <t>340–449</t>
  </si>
  <si>
    <t>1–79</t>
  </si>
  <si>
    <t>450–</t>
  </si>
  <si>
    <t>70–</t>
  </si>
  <si>
    <t>10–19</t>
  </si>
  <si>
    <t>20–39</t>
  </si>
  <si>
    <t>40–69</t>
  </si>
  <si>
    <t>Luottamusmieskorvaus</t>
  </si>
  <si>
    <t>Työsuojeluvaltuutetun korvaus</t>
  </si>
  <si>
    <t>1.8.2020 alkaen</t>
  </si>
  <si>
    <t>1.4.2021 alkaen</t>
  </si>
  <si>
    <t>Edustettavien lukumäärä</t>
  </si>
  <si>
    <t xml:space="preserve"> Korvaus (€/kk)</t>
  </si>
  <si>
    <t xml:space="preserve">Edustettavien lukumäärä </t>
  </si>
  <si>
    <t>Korvaus (€/kk)</t>
  </si>
  <si>
    <t>AvainTES</t>
  </si>
  <si>
    <t>x.x.2022 alkaen</t>
  </si>
  <si>
    <t>x.x.2023 alkaen</t>
  </si>
  <si>
    <t>x.x.2024 alkaen</t>
  </si>
  <si>
    <t>Korotus 2022</t>
  </si>
  <si>
    <t>Korotus 2023</t>
  </si>
  <si>
    <t>Korotus 2024</t>
  </si>
  <si>
    <t>Päivitetty 28.4.2022 / Vierula</t>
  </si>
  <si>
    <t>Korvaus  1.4.2021 (€/kk)</t>
  </si>
  <si>
    <t>1.5.2022 alkaen (€/kk)</t>
  </si>
  <si>
    <t>AVAINTES henkilöstön edustajien korvaukset 1.5.2022 alkaen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</si>
</sst>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1" fontId="0" fillId="0" borderId="0" xfId="0" applyNumberFormat="1"/>
    <xf numFmtId="164" fontId="0" fillId="0" borderId="0" xfId="1" applyNumberFormat="1" applyFont="1"/>
    <xf numFmtId="0" fontId="0" fillId="0" borderId="0" xfId="0" applyFill="1"/>
    <xf numFmtId="2" fontId="0" fillId="0" borderId="0" xfId="0" applyNumberFormat="1"/>
    <xf numFmtId="165" fontId="0" fillId="0" borderId="0" xfId="0" applyNumberFormat="1"/>
    <xf numFmtId="2" fontId="0" fillId="0" borderId="0" xfId="0" applyNumberFormat="1" applyFill="1"/>
    <xf numFmtId="164" fontId="2" fillId="2" borderId="0" xfId="1" applyNumberFormat="1" applyFont="1" applyFill="1"/>
    <xf numFmtId="0" fontId="2" fillId="2" borderId="0" xfId="0" applyFont="1" applyFill="1" applyAlignment="1">
      <alignment wrapText="1"/>
    </xf>
    <xf numFmtId="0" fontId="0" fillId="0" borderId="0" xfId="0" applyFont="1" applyAlignment="1">
      <alignment wrapText="1"/>
    </xf>
  </cellXfs>
  <cellStyles count="2">
    <cellStyle name="Normaali" xfId="0" builtinId="0"/>
    <cellStyle name="Prosentti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A4FF4-8D9F-416C-8026-AC7B311229E7}">
  <dimension ref="A1:O17"/>
  <sheetViews>
    <sheetView tabSelected="1" workbookViewId="0">
      <selection activeCell="E14" sqref="E14"/>
    </sheetView>
  </sheetViews>
  <sheetFormatPr defaultRowHeight="14.4" x14ac:dyDescent="0.3"/>
  <cols>
    <col min="1" max="1" width="13.77734375" customWidth="1"/>
    <col min="2" max="2" width="13.88671875" customWidth="1"/>
    <col min="3" max="3" width="13.33203125" customWidth="1"/>
    <col min="5" max="5" width="11.44140625" bestFit="1" customWidth="1"/>
  </cols>
  <sheetData>
    <row r="1" spans="1:15" x14ac:dyDescent="0.3">
      <c r="A1" s="1" t="s">
        <v>29</v>
      </c>
    </row>
    <row r="2" spans="1:15" x14ac:dyDescent="0.3">
      <c r="B2" s="5"/>
      <c r="C2" s="8"/>
      <c r="D2" s="5"/>
      <c r="E2" s="5"/>
    </row>
    <row r="3" spans="1:15" x14ac:dyDescent="0.3">
      <c r="A3" s="1" t="s">
        <v>11</v>
      </c>
      <c r="C3" s="6"/>
    </row>
    <row r="4" spans="1:15" ht="28.8" x14ac:dyDescent="0.3">
      <c r="A4" s="11" t="s">
        <v>15</v>
      </c>
      <c r="B4" s="11" t="s">
        <v>27</v>
      </c>
      <c r="C4" s="11" t="s">
        <v>28</v>
      </c>
      <c r="E4" s="2"/>
    </row>
    <row r="5" spans="1:15" x14ac:dyDescent="0.3">
      <c r="A5" t="s">
        <v>5</v>
      </c>
      <c r="B5" s="3">
        <v>77</v>
      </c>
      <c r="C5">
        <v>80</v>
      </c>
      <c r="E5" s="7"/>
      <c r="O5" s="3"/>
    </row>
    <row r="6" spans="1:15" x14ac:dyDescent="0.3">
      <c r="A6" t="s">
        <v>1</v>
      </c>
      <c r="B6" s="3">
        <v>97</v>
      </c>
      <c r="C6">
        <v>100</v>
      </c>
      <c r="E6" s="7"/>
      <c r="O6" s="3"/>
    </row>
    <row r="7" spans="1:15" x14ac:dyDescent="0.3">
      <c r="A7" t="s">
        <v>2</v>
      </c>
      <c r="B7" s="3">
        <v>115</v>
      </c>
      <c r="C7">
        <v>119</v>
      </c>
      <c r="E7" s="7"/>
      <c r="O7" s="3"/>
    </row>
    <row r="8" spans="1:15" x14ac:dyDescent="0.3">
      <c r="A8" t="s">
        <v>3</v>
      </c>
      <c r="B8" s="3">
        <v>152</v>
      </c>
      <c r="C8">
        <v>157</v>
      </c>
      <c r="E8" s="6"/>
      <c r="O8" s="3"/>
    </row>
    <row r="9" spans="1:15" x14ac:dyDescent="0.3">
      <c r="A9" t="s">
        <v>4</v>
      </c>
      <c r="B9">
        <v>200</v>
      </c>
      <c r="C9">
        <v>207</v>
      </c>
      <c r="E9" s="7"/>
      <c r="O9" s="3"/>
    </row>
    <row r="10" spans="1:15" x14ac:dyDescent="0.3">
      <c r="A10" t="s">
        <v>6</v>
      </c>
      <c r="B10">
        <v>234</v>
      </c>
      <c r="C10">
        <v>242</v>
      </c>
      <c r="E10" s="7"/>
      <c r="O10" s="3"/>
    </row>
    <row r="11" spans="1:15" x14ac:dyDescent="0.3">
      <c r="E11" s="6"/>
      <c r="O11" s="3"/>
    </row>
    <row r="12" spans="1:15" x14ac:dyDescent="0.3">
      <c r="A12" s="1" t="s">
        <v>12</v>
      </c>
      <c r="E12" s="6"/>
      <c r="O12" s="3"/>
    </row>
    <row r="13" spans="1:15" ht="28.8" x14ac:dyDescent="0.3">
      <c r="A13" s="2" t="s">
        <v>17</v>
      </c>
      <c r="B13" s="11" t="s">
        <v>27</v>
      </c>
      <c r="C13" s="11" t="s">
        <v>28</v>
      </c>
      <c r="D13" s="2"/>
      <c r="E13" s="6"/>
      <c r="O13" s="3"/>
    </row>
    <row r="14" spans="1:15" x14ac:dyDescent="0.3">
      <c r="A14" t="s">
        <v>8</v>
      </c>
      <c r="B14" s="3">
        <v>42</v>
      </c>
      <c r="C14">
        <v>43</v>
      </c>
      <c r="E14" s="7"/>
      <c r="O14" s="3"/>
    </row>
    <row r="15" spans="1:15" x14ac:dyDescent="0.3">
      <c r="A15" t="s">
        <v>9</v>
      </c>
      <c r="B15">
        <v>58</v>
      </c>
      <c r="C15">
        <v>60</v>
      </c>
      <c r="E15" s="7"/>
      <c r="O15" s="3"/>
    </row>
    <row r="16" spans="1:15" x14ac:dyDescent="0.3">
      <c r="A16" t="s">
        <v>10</v>
      </c>
      <c r="B16">
        <v>64</v>
      </c>
      <c r="C16">
        <v>66</v>
      </c>
      <c r="E16" s="7"/>
      <c r="O16" s="3"/>
    </row>
    <row r="17" spans="1:15" x14ac:dyDescent="0.3">
      <c r="A17" t="s">
        <v>7</v>
      </c>
      <c r="B17">
        <v>78</v>
      </c>
      <c r="C17">
        <v>81</v>
      </c>
      <c r="E17" s="7"/>
      <c r="O17" s="3"/>
    </row>
  </sheetData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6521C-D8A6-4AC7-AE0D-8CB155A95A05}">
  <dimension ref="A1:R19"/>
  <sheetViews>
    <sheetView workbookViewId="0">
      <selection activeCell="F5" sqref="F5:H5"/>
    </sheetView>
  </sheetViews>
  <sheetFormatPr defaultRowHeight="14.4" x14ac:dyDescent="0.3"/>
  <cols>
    <col min="1" max="1" width="13.77734375" customWidth="1"/>
  </cols>
  <sheetData>
    <row r="1" spans="1:18" x14ac:dyDescent="0.3">
      <c r="A1" t="s">
        <v>26</v>
      </c>
    </row>
    <row r="2" spans="1:18" x14ac:dyDescent="0.3">
      <c r="A2" s="1" t="s">
        <v>19</v>
      </c>
    </row>
    <row r="3" spans="1:18" x14ac:dyDescent="0.3">
      <c r="D3" s="5">
        <v>1.24</v>
      </c>
      <c r="E3" s="5">
        <v>0.8</v>
      </c>
      <c r="F3" s="9">
        <v>0.02</v>
      </c>
      <c r="G3" s="9">
        <v>0.02</v>
      </c>
      <c r="H3" s="9">
        <v>0.02</v>
      </c>
      <c r="Q3">
        <f>1+(D3/100)</f>
        <v>1.0124</v>
      </c>
      <c r="R3">
        <f>1+(E3/100)</f>
        <v>1.008</v>
      </c>
    </row>
    <row r="4" spans="1:18" x14ac:dyDescent="0.3">
      <c r="A4" s="1" t="s">
        <v>11</v>
      </c>
    </row>
    <row r="5" spans="1:18" ht="49.2" customHeight="1" x14ac:dyDescent="0.3">
      <c r="A5" s="2" t="s">
        <v>15</v>
      </c>
      <c r="B5" s="2" t="s">
        <v>16</v>
      </c>
      <c r="C5" s="2"/>
      <c r="D5" s="2" t="s">
        <v>13</v>
      </c>
      <c r="E5" s="2" t="s">
        <v>14</v>
      </c>
      <c r="F5" s="10" t="s">
        <v>20</v>
      </c>
      <c r="G5" s="10" t="s">
        <v>21</v>
      </c>
      <c r="H5" s="10" t="s">
        <v>22</v>
      </c>
      <c r="I5" s="2" t="s">
        <v>23</v>
      </c>
      <c r="J5" s="2" t="s">
        <v>24</v>
      </c>
      <c r="K5" s="2" t="s">
        <v>25</v>
      </c>
    </row>
    <row r="6" spans="1:18" x14ac:dyDescent="0.3">
      <c r="A6" t="s">
        <v>5</v>
      </c>
      <c r="B6" s="3">
        <v>75</v>
      </c>
      <c r="D6">
        <f>ROUND((B6*$Q$3),0)</f>
        <v>76</v>
      </c>
      <c r="E6">
        <f>ROUND((D6*$R$3),0)</f>
        <v>77</v>
      </c>
      <c r="F6">
        <f>ROUND(E6*(1+$F$3),0)</f>
        <v>79</v>
      </c>
      <c r="G6">
        <f>ROUND(F6*(1+$G$3),0)</f>
        <v>81</v>
      </c>
      <c r="H6">
        <f>ROUND(G6*(1+$H$3),0)</f>
        <v>83</v>
      </c>
      <c r="I6" s="4">
        <f>(F6-E6)/E6</f>
        <v>2.5974025974025976E-2</v>
      </c>
      <c r="J6" s="4">
        <f>(G6-F6)/F6</f>
        <v>2.5316455696202531E-2</v>
      </c>
      <c r="K6" s="4">
        <f>(H6-G6)/G6</f>
        <v>2.4691358024691357E-2</v>
      </c>
    </row>
    <row r="7" spans="1:18" x14ac:dyDescent="0.3">
      <c r="A7" t="s">
        <v>1</v>
      </c>
      <c r="B7" s="3">
        <v>94</v>
      </c>
      <c r="D7">
        <f t="shared" ref="D7:D11" si="0">ROUND((B7*$Q$3),0)</f>
        <v>95</v>
      </c>
      <c r="E7">
        <f t="shared" ref="E7:E11" si="1">ROUND((D7*$R$3),0)</f>
        <v>96</v>
      </c>
      <c r="F7">
        <f>ROUND(E7*(1+$F$3),0)</f>
        <v>98</v>
      </c>
      <c r="G7">
        <f t="shared" ref="G7:G11" si="2">ROUND(F7*(1+$G$3),0)</f>
        <v>100</v>
      </c>
      <c r="H7">
        <f t="shared" ref="H7:H11" si="3">ROUND(G7*(1+$H$3),0)</f>
        <v>102</v>
      </c>
      <c r="I7" s="4">
        <f>(F7-E7)/E7</f>
        <v>2.0833333333333332E-2</v>
      </c>
      <c r="J7" s="4">
        <f t="shared" ref="J7:K11" si="4">(G7-F7)/F7</f>
        <v>2.0408163265306121E-2</v>
      </c>
      <c r="K7" s="4">
        <f t="shared" si="4"/>
        <v>0.02</v>
      </c>
    </row>
    <row r="8" spans="1:18" x14ac:dyDescent="0.3">
      <c r="A8" t="s">
        <v>2</v>
      </c>
      <c r="B8">
        <v>112</v>
      </c>
      <c r="D8">
        <f t="shared" si="0"/>
        <v>113</v>
      </c>
      <c r="E8">
        <f t="shared" si="1"/>
        <v>114</v>
      </c>
      <c r="F8">
        <f>ROUND(E8*(1+$F$3),0)</f>
        <v>116</v>
      </c>
      <c r="G8">
        <f t="shared" si="2"/>
        <v>118</v>
      </c>
      <c r="H8">
        <f t="shared" si="3"/>
        <v>120</v>
      </c>
      <c r="I8" s="4">
        <f t="shared" ref="I8:I11" si="5">(F8-E8)/E8</f>
        <v>1.7543859649122806E-2</v>
      </c>
      <c r="J8" s="4">
        <f t="shared" si="4"/>
        <v>1.7241379310344827E-2</v>
      </c>
      <c r="K8" s="4">
        <f t="shared" si="4"/>
        <v>1.6949152542372881E-2</v>
      </c>
    </row>
    <row r="9" spans="1:18" x14ac:dyDescent="0.3">
      <c r="A9" t="s">
        <v>3</v>
      </c>
      <c r="B9">
        <v>148</v>
      </c>
      <c r="D9">
        <f t="shared" si="0"/>
        <v>150</v>
      </c>
      <c r="E9">
        <f t="shared" si="1"/>
        <v>151</v>
      </c>
      <c r="F9">
        <f t="shared" ref="F9:F11" si="6">ROUND(E9*(1+$F$3),0)</f>
        <v>154</v>
      </c>
      <c r="G9">
        <f t="shared" si="2"/>
        <v>157</v>
      </c>
      <c r="H9">
        <f t="shared" si="3"/>
        <v>160</v>
      </c>
      <c r="I9" s="4">
        <f t="shared" si="5"/>
        <v>1.9867549668874173E-2</v>
      </c>
      <c r="J9" s="4">
        <f t="shared" si="4"/>
        <v>1.948051948051948E-2</v>
      </c>
      <c r="K9" s="4">
        <f t="shared" si="4"/>
        <v>1.9108280254777069E-2</v>
      </c>
    </row>
    <row r="10" spans="1:18" x14ac:dyDescent="0.3">
      <c r="A10" t="s">
        <v>4</v>
      </c>
      <c r="B10">
        <v>194</v>
      </c>
      <c r="D10">
        <f t="shared" si="0"/>
        <v>196</v>
      </c>
      <c r="E10">
        <f t="shared" si="1"/>
        <v>198</v>
      </c>
      <c r="F10">
        <f t="shared" si="6"/>
        <v>202</v>
      </c>
      <c r="G10">
        <f t="shared" si="2"/>
        <v>206</v>
      </c>
      <c r="H10">
        <f t="shared" si="3"/>
        <v>210</v>
      </c>
      <c r="I10" s="4">
        <f t="shared" si="5"/>
        <v>2.0202020202020204E-2</v>
      </c>
      <c r="J10" s="4">
        <f t="shared" si="4"/>
        <v>1.9801980198019802E-2</v>
      </c>
      <c r="K10" s="4">
        <f t="shared" si="4"/>
        <v>1.9417475728155338E-2</v>
      </c>
    </row>
    <row r="11" spans="1:18" x14ac:dyDescent="0.3">
      <c r="A11" t="s">
        <v>6</v>
      </c>
      <c r="B11">
        <v>227</v>
      </c>
      <c r="D11">
        <f t="shared" si="0"/>
        <v>230</v>
      </c>
      <c r="E11">
        <f t="shared" si="1"/>
        <v>232</v>
      </c>
      <c r="F11">
        <f t="shared" si="6"/>
        <v>237</v>
      </c>
      <c r="G11">
        <f t="shared" si="2"/>
        <v>242</v>
      </c>
      <c r="H11">
        <f t="shared" si="3"/>
        <v>247</v>
      </c>
      <c r="I11" s="4">
        <f t="shared" si="5"/>
        <v>2.1551724137931036E-2</v>
      </c>
      <c r="J11" s="4">
        <f t="shared" si="4"/>
        <v>2.1097046413502109E-2</v>
      </c>
      <c r="K11" s="4">
        <f t="shared" si="4"/>
        <v>2.0661157024793389E-2</v>
      </c>
    </row>
    <row r="13" spans="1:18" x14ac:dyDescent="0.3">
      <c r="A13" s="1" t="s">
        <v>12</v>
      </c>
    </row>
    <row r="14" spans="1:18" x14ac:dyDescent="0.3">
      <c r="A14" t="s">
        <v>0</v>
      </c>
    </row>
    <row r="15" spans="1:18" ht="28.8" x14ac:dyDescent="0.3">
      <c r="A15" s="2" t="s">
        <v>17</v>
      </c>
      <c r="B15" s="2" t="s">
        <v>18</v>
      </c>
      <c r="C15" s="2"/>
      <c r="D15" s="2" t="s">
        <v>13</v>
      </c>
      <c r="E15" s="2" t="s">
        <v>14</v>
      </c>
      <c r="F15" s="10" t="s">
        <v>20</v>
      </c>
      <c r="G15" s="10" t="s">
        <v>21</v>
      </c>
      <c r="H15" s="10" t="s">
        <v>22</v>
      </c>
    </row>
    <row r="16" spans="1:18" x14ac:dyDescent="0.3">
      <c r="A16" t="s">
        <v>8</v>
      </c>
      <c r="B16" s="3">
        <v>41</v>
      </c>
      <c r="D16">
        <f>ROUND((B16*$Q$3),0)</f>
        <v>42</v>
      </c>
      <c r="E16">
        <f>ROUND((D16*$R$3),0)</f>
        <v>42</v>
      </c>
      <c r="F16">
        <f>ROUND((E16*(1+$F$3)),0)</f>
        <v>43</v>
      </c>
      <c r="G16">
        <f>ROUND((F16*(1+$G$3)),0)</f>
        <v>44</v>
      </c>
      <c r="H16">
        <f>ROUND((G16*(1+$H$3)),0)</f>
        <v>45</v>
      </c>
    </row>
    <row r="17" spans="1:8" x14ac:dyDescent="0.3">
      <c r="A17" t="s">
        <v>9</v>
      </c>
      <c r="B17" s="3">
        <v>56</v>
      </c>
      <c r="D17">
        <f>ROUND((B17*$Q$3),0)</f>
        <v>57</v>
      </c>
      <c r="E17">
        <f>ROUND((D17*$R$3),0)</f>
        <v>57</v>
      </c>
      <c r="F17">
        <f>ROUND((E17*(1+$F$3)),0)</f>
        <v>58</v>
      </c>
      <c r="G17">
        <f t="shared" ref="G17:G19" si="7">ROUND((F17*(1+$G$3)),0)</f>
        <v>59</v>
      </c>
      <c r="H17">
        <f t="shared" ref="H17:H19" si="8">ROUND((G17*(1+$H$3)),0)</f>
        <v>60</v>
      </c>
    </row>
    <row r="18" spans="1:8" x14ac:dyDescent="0.3">
      <c r="A18" t="s">
        <v>10</v>
      </c>
      <c r="B18">
        <v>62</v>
      </c>
      <c r="D18">
        <f>ROUND((B18*$Q$3),0)</f>
        <v>63</v>
      </c>
      <c r="E18">
        <f>ROUND((D18*$R$3),0)</f>
        <v>64</v>
      </c>
      <c r="F18">
        <f t="shared" ref="F18:F19" si="9">ROUND((E18*(1+$F$3)),0)</f>
        <v>65</v>
      </c>
      <c r="G18">
        <f t="shared" si="7"/>
        <v>66</v>
      </c>
      <c r="H18">
        <f t="shared" si="8"/>
        <v>67</v>
      </c>
    </row>
    <row r="19" spans="1:8" x14ac:dyDescent="0.3">
      <c r="A19" t="s">
        <v>7</v>
      </c>
      <c r="B19">
        <v>76</v>
      </c>
      <c r="D19">
        <f>ROUND((B19*$Q$3),0)</f>
        <v>77</v>
      </c>
      <c r="E19">
        <f>ROUND((D19*$R$3),0)</f>
        <v>78</v>
      </c>
      <c r="F19">
        <f t="shared" si="9"/>
        <v>80</v>
      </c>
      <c r="G19">
        <f t="shared" si="7"/>
        <v>82</v>
      </c>
      <c r="H19">
        <f t="shared" si="8"/>
        <v>84</v>
      </c>
    </row>
  </sheetData>
  <phoneticPr fontId="3" type="noConversion"/>
  <pageMargins left="0.7" right="0.7" top="0.75" bottom="0.75" header="0.3" footer="0.3"/>
  <pageSetup paperSize="9" orientation="portrait" verticalDpi="0" r:id="rId1"/>
  <ignoredErrors>
    <ignoredError sqref="G16:G19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31bf3e3-dc0c-4591-a74b-f379421bb89b">
      <Terms xmlns="http://schemas.microsoft.com/office/infopath/2007/PartnerControls"/>
    </lcf76f155ced4ddcb4097134ff3c332f>
    <TaxCatchAll xmlns="9127da32-a480-4262-8903-ffd37523397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3D59F3690EACB2489EF08B2FB828728C" ma:contentTypeVersion="14" ma:contentTypeDescription="Luo uusi asiakirja." ma:contentTypeScope="" ma:versionID="5dfea3933a5969d06d587de28ca92974">
  <xsd:schema xmlns:xsd="http://www.w3.org/2001/XMLSchema" xmlns:xs="http://www.w3.org/2001/XMLSchema" xmlns:p="http://schemas.microsoft.com/office/2006/metadata/properties" xmlns:ns2="431bf3e3-dc0c-4591-a74b-f379421bb89b" xmlns:ns3="9127da32-a480-4262-8903-ffd37523397b" targetNamespace="http://schemas.microsoft.com/office/2006/metadata/properties" ma:root="true" ma:fieldsID="aa083a1de0ded8cf9304bfa1ff91a9b8" ns2:_="" ns3:_="">
    <xsd:import namespace="431bf3e3-dc0c-4591-a74b-f379421bb89b"/>
    <xsd:import namespace="9127da32-a480-4262-8903-ffd3752339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bf3e3-dc0c-4591-a74b-f379421bb8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Kuvien tunnisteet" ma:readOnly="false" ma:fieldId="{5cf76f15-5ced-4ddc-b409-7134ff3c332f}" ma:taxonomyMulti="true" ma:sspId="da06f6a9-af38-4671-978e-a5ba1e33909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27da32-a480-4262-8903-ffd37523397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7db17975-0d7f-48d8-9cc2-139273164d04}" ma:internalName="TaxCatchAll" ma:showField="CatchAllData" ma:web="9127da32-a480-4262-8903-ffd3752339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091937-FBAE-4DCC-A77D-DA1147C346F3}">
  <ds:schemaRefs>
    <ds:schemaRef ds:uri="http://www.w3.org/XML/1998/namespace"/>
    <ds:schemaRef ds:uri="http://purl.org/dc/elements/1.1/"/>
    <ds:schemaRef ds:uri="091f402f-97bb-47f3-9bf3-d1085f8f0d18"/>
    <ds:schemaRef ds:uri="http://schemas.microsoft.com/office/2006/documentManagement/types"/>
    <ds:schemaRef ds:uri="http://schemas.microsoft.com/office/infopath/2007/PartnerControls"/>
    <ds:schemaRef ds:uri="f1032099-fd48-482d-901d-2fbe6d3a3c04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purl.org/dc/dcmitype/"/>
    <ds:schemaRef ds:uri="431bf3e3-dc0c-4591-a74b-f379421bb89b"/>
    <ds:schemaRef ds:uri="9127da32-a480-4262-8903-ffd37523397b"/>
  </ds:schemaRefs>
</ds:datastoreItem>
</file>

<file path=customXml/itemProps2.xml><?xml version="1.0" encoding="utf-8"?>
<ds:datastoreItem xmlns:ds="http://schemas.openxmlformats.org/officeDocument/2006/customXml" ds:itemID="{4B51502A-260F-4B93-9141-8D6DBAD1E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1bf3e3-dc0c-4591-a74b-f379421bb89b"/>
    <ds:schemaRef ds:uri="9127da32-a480-4262-8903-ffd3752339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878BBC-CB75-43AE-9634-2B7F548E30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Henkilöstön edustajat</vt:lpstr>
      <vt:lpstr>Koonti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Krause Riikka</dc:creator>
  <cp:lastModifiedBy>Sievänen Pauliina</cp:lastModifiedBy>
  <dcterms:created xsi:type="dcterms:W3CDTF">2020-04-29T09:52:51Z</dcterms:created>
  <dcterms:modified xsi:type="dcterms:W3CDTF">2022-07-01T05:12:31Z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0x0101003D59F3690EACB2489EF08B2FB828728C</vt:lpwstr>
  </property>
  <property fmtid="{D5CDD505-2E9C-101B-9397-08002B2CF9AE}" pid="3" name="MediaServiceImageTags">
    <vt:lpwstr/>
  </property>
</Properties>
</file>